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5420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<sst xmlns="http://schemas.openxmlformats.org/spreadsheetml/2006/main" count="100" uniqueCount="92">
  <si>
    <t>陸軍</t>
  </si>
  <si>
    <t>価格</t>
  </si>
  <si>
    <t>保有数</t>
  </si>
  <si>
    <t>軍隊使用数</t>
  </si>
  <si>
    <t>売価（半額）</t>
  </si>
  <si>
    <t>海軍</t>
  </si>
  <si>
    <t>空軍</t>
  </si>
  <si>
    <t>偵察兵</t>
  </si>
  <si>
    <t>勇士</t>
  </si>
  <si>
    <t>帆船</t>
  </si>
  <si>
    <t>飛行船</t>
  </si>
  <si>
    <t>棍棒兵</t>
  </si>
  <si>
    <t>ガレー船</t>
  </si>
  <si>
    <t>戦闘機</t>
  </si>
  <si>
    <t>矛槍兵</t>
  </si>
  <si>
    <t>キャラベル船</t>
  </si>
  <si>
    <t>戦闘ヘリ　アナコンダ</t>
  </si>
  <si>
    <t>チャリオット</t>
  </si>
  <si>
    <t>ジーベック</t>
  </si>
  <si>
    <t>護衛機ライノセラス</t>
  </si>
  <si>
    <t>探検家</t>
  </si>
  <si>
    <t>ガレアス船</t>
  </si>
  <si>
    <t>攻撃機ファルコン</t>
  </si>
  <si>
    <t>弓兵</t>
  </si>
  <si>
    <t>フリゲート</t>
  </si>
  <si>
    <t>宇宙輸送艦ヘルム</t>
  </si>
  <si>
    <t>斧兵</t>
  </si>
  <si>
    <t>ガレオン船</t>
  </si>
  <si>
    <t>宇宙護衛艦アーマー</t>
  </si>
  <si>
    <t>剣士</t>
  </si>
  <si>
    <t>装甲艦</t>
  </si>
  <si>
    <t>強襲型爆撃機ブレード</t>
  </si>
  <si>
    <t>長槍兵</t>
  </si>
  <si>
    <t>海賊戦艦</t>
  </si>
  <si>
    <t>護衛輸送機スレイプニル</t>
  </si>
  <si>
    <t>長弓兵</t>
  </si>
  <si>
    <t>戦列艦</t>
  </si>
  <si>
    <t>戦闘機ヴァルキュリー</t>
  </si>
  <si>
    <t>弓騎兵</t>
  </si>
  <si>
    <t>海軍巡洋艦</t>
  </si>
  <si>
    <t>銀河戦闘機オーディン</t>
  </si>
  <si>
    <t>弩兵</t>
  </si>
  <si>
    <t>飛行空母艇</t>
  </si>
  <si>
    <t>惑星破壊機ジャスティス</t>
  </si>
  <si>
    <t>トレブシェット</t>
  </si>
  <si>
    <t>無人対空戦艦バスター</t>
  </si>
  <si>
    <t>破滅型兵器ラグナロク</t>
  </si>
  <si>
    <t>カタパルト</t>
  </si>
  <si>
    <t>無人兵器インビジブル</t>
  </si>
  <si>
    <t>騎士</t>
  </si>
  <si>
    <t>光速戦艦ブラスター</t>
  </si>
  <si>
    <t>マスケット兵</t>
  </si>
  <si>
    <t>戦艦メタモルフォーゼ</t>
  </si>
  <si>
    <t>空軍合計</t>
  </si>
  <si>
    <t>対空兵</t>
  </si>
  <si>
    <t>衛星戦艦トライデント</t>
  </si>
  <si>
    <t>対空高射砲</t>
  </si>
  <si>
    <t>惑星護衛艦オリハルコン</t>
  </si>
  <si>
    <t>ヘビータンク</t>
  </si>
  <si>
    <t>銀河母艦ポセイドン</t>
  </si>
  <si>
    <t>ビームシールドタンク</t>
  </si>
  <si>
    <t>宇宙要塞レヴァイアサン</t>
  </si>
  <si>
    <t>特殊作戦部隊</t>
  </si>
  <si>
    <t>サイボーグ</t>
  </si>
  <si>
    <t>海軍合計</t>
  </si>
  <si>
    <t>現在の都市数  →</t>
  </si>
  <si>
    <t>プラズマタンク</t>
  </si>
  <si>
    <r>
      <t>現在のレベル</t>
    </r>
    <r>
      <rPr>
        <sz val="10"/>
        <rFont val="ヒラギノ角ゴ ProN W3"/>
        <family val="3"/>
      </rPr>
      <t xml:space="preserve">  →</t>
    </r>
  </si>
  <si>
    <t>アサルトタンク</t>
  </si>
  <si>
    <t>入力項目</t>
  </si>
  <si>
    <t>各自で入力して下さい。</t>
  </si>
  <si>
    <t>ドラグーン</t>
  </si>
  <si>
    <t>軍隊使用数は軍隊の攻撃、防御両方の詳細を見て</t>
  </si>
  <si>
    <t>数の多い方を入力して下さい。</t>
  </si>
  <si>
    <t>ガーディアン</t>
  </si>
  <si>
    <t>使用数</t>
  </si>
  <si>
    <t>売価</t>
  </si>
  <si>
    <t>ビームクルセイダー</t>
  </si>
  <si>
    <t>自動計算項目</t>
  </si>
  <si>
    <t>自動的に計算されます。</t>
  </si>
  <si>
    <t>銅貨</t>
  </si>
  <si>
    <t>ホムンクルス</t>
  </si>
  <si>
    <t>銀貨</t>
  </si>
  <si>
    <t>ジェネシス砲</t>
  </si>
  <si>
    <t>目標都市購入額</t>
  </si>
  <si>
    <t>金貨</t>
  </si>
  <si>
    <t>金塊</t>
  </si>
  <si>
    <t>陸軍合計</t>
  </si>
  <si>
    <t>全軍の売価合計</t>
  </si>
  <si>
    <t>合計</t>
  </si>
  <si>
    <r>
      <t>都市購入額−売価合計−銅貨</t>
    </r>
    <r>
      <rPr>
        <sz val="10"/>
        <rFont val="Arial"/>
        <family val="2"/>
      </rPr>
      <t>etc=</t>
    </r>
  </si>
  <si>
    <t>←オープン金貨と確認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</si>
</sst>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ヒラギノ角ゴ ProN W3"/>
      <family val="3"/>
    </font>
    <font>
      <sz val="10"/>
      <name val="Arial"/>
      <family val="2"/>
    </font>
    <font>
      <sz val="9"/>
      <name val="ヒラギノ角ゴ ProN W3"/>
      <family val="3"/>
    </font>
    <font>
      <sz val="10"/>
      <color indexed="8"/>
      <name val="ヒラギノ角ゴ ProN W3"/>
      <family val="3"/>
    </font>
    <font>
      <sz val="6"/>
      <name val="Osaka"/>
      <family val="3"/>
    </font>
    <font>
      <u val="single"/>
      <sz val="10"/>
      <color indexed="12"/>
      <name val="ヒラギノ角ゴ ProN W3"/>
      <family val="3"/>
    </font>
    <font>
      <u val="single"/>
      <sz val="10"/>
      <color indexed="36"/>
      <name val="ヒラギノ角ゴ ProN W3"/>
      <family val="3"/>
    </font>
    <font>
      <sz val="6"/>
      <name val="ヒラギノ角ゴ ProN W3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3" fillId="2" borderId="0" xfId="0" applyNumberFormat="1" applyFont="1" applyFill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3" borderId="1" xfId="0" applyNumberForma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2" fillId="5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/>
    </xf>
    <xf numFmtId="3" fontId="1" fillId="4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4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19.25390625" style="0" customWidth="1"/>
    <col min="2" max="2" width="11.00390625" style="0" customWidth="1"/>
    <col min="3" max="3" width="8.375" style="0" customWidth="1"/>
    <col min="4" max="4" width="11.00390625" style="0" customWidth="1"/>
    <col min="5" max="5" width="15.25390625" style="0" customWidth="1"/>
    <col min="6" max="6" width="1.75390625" style="0" customWidth="1"/>
    <col min="7" max="7" width="21.375" style="0" customWidth="1"/>
    <col min="8" max="8" width="11.375" style="0" customWidth="1"/>
    <col min="9" max="9" width="8.375" style="0" customWidth="1"/>
    <col min="10" max="10" width="10.875" style="0" customWidth="1"/>
    <col min="11" max="11" width="15.25390625" style="0" customWidth="1"/>
    <col min="12" max="12" width="1.875" style="0" customWidth="1"/>
    <col min="13" max="13" width="21.125" style="0" customWidth="1"/>
    <col min="14" max="14" width="11.375" style="0" customWidth="1"/>
    <col min="15" max="15" width="8.375" style="0" customWidth="1"/>
    <col min="16" max="16" width="10.875" style="0" customWidth="1"/>
    <col min="17" max="17" width="15.25390625" style="0" customWidth="1"/>
    <col min="18" max="16384" width="12.875" style="0" customWidth="1"/>
  </cols>
  <sheetData>
    <row r="1" spans="1:17" ht="12">
      <c r="A1" s="7" t="s">
        <v>0</v>
      </c>
      <c r="B1" s="8" t="s">
        <v>1</v>
      </c>
      <c r="C1" s="9" t="s">
        <v>2</v>
      </c>
      <c r="D1" s="9" t="s">
        <v>3</v>
      </c>
      <c r="E1" s="7" t="s">
        <v>4</v>
      </c>
      <c r="F1" s="1"/>
      <c r="G1" s="7" t="s">
        <v>5</v>
      </c>
      <c r="H1" s="8" t="s">
        <v>1</v>
      </c>
      <c r="I1" s="9" t="s">
        <v>2</v>
      </c>
      <c r="J1" s="9" t="s">
        <v>3</v>
      </c>
      <c r="K1" s="7" t="s">
        <v>4</v>
      </c>
      <c r="M1" s="7" t="s">
        <v>6</v>
      </c>
      <c r="N1" s="8" t="s">
        <v>1</v>
      </c>
      <c r="O1" s="9" t="s">
        <v>2</v>
      </c>
      <c r="P1" s="9" t="s">
        <v>3</v>
      </c>
      <c r="Q1" s="7" t="s">
        <v>4</v>
      </c>
    </row>
    <row r="2" spans="1:17" ht="12.75">
      <c r="A2" s="10" t="s">
        <v>7</v>
      </c>
      <c r="B2" s="11">
        <v>50</v>
      </c>
      <c r="C2" s="12"/>
      <c r="D2" s="12"/>
      <c r="E2" s="13">
        <f aca="true" t="shared" si="0" ref="E2:E20">B2*(C2-D2)/2</f>
        <v>0</v>
      </c>
      <c r="F2" s="2"/>
      <c r="G2" s="20"/>
      <c r="H2" s="20"/>
      <c r="I2" s="21"/>
      <c r="J2" s="21"/>
      <c r="K2" s="21"/>
      <c r="L2" s="3"/>
      <c r="M2" s="20"/>
      <c r="N2" s="20"/>
      <c r="O2" s="21"/>
      <c r="P2" s="21"/>
      <c r="Q2" s="20"/>
    </row>
    <row r="3" spans="1:17" ht="12.75">
      <c r="A3" s="10" t="s">
        <v>8</v>
      </c>
      <c r="B3" s="14">
        <v>50</v>
      </c>
      <c r="C3" s="12"/>
      <c r="D3" s="12"/>
      <c r="E3" s="13">
        <f t="shared" si="0"/>
        <v>0</v>
      </c>
      <c r="F3" s="2"/>
      <c r="G3" s="10" t="s">
        <v>9</v>
      </c>
      <c r="H3" s="20">
        <v>250</v>
      </c>
      <c r="I3" s="12"/>
      <c r="J3" s="12"/>
      <c r="K3" s="13">
        <f aca="true" t="shared" si="1" ref="K3:K22">H3*(I3-J3)/2</f>
        <v>0</v>
      </c>
      <c r="L3" s="3"/>
      <c r="M3" s="10" t="s">
        <v>10</v>
      </c>
      <c r="N3" s="20">
        <v>600</v>
      </c>
      <c r="O3" s="12"/>
      <c r="P3" s="12"/>
      <c r="Q3" s="19">
        <f aca="true" t="shared" si="2" ref="Q3:Q15">N3*(O3-P3)/2</f>
        <v>0</v>
      </c>
    </row>
    <row r="4" spans="1:17" ht="12.75">
      <c r="A4" s="10" t="s">
        <v>11</v>
      </c>
      <c r="B4" s="14">
        <v>220</v>
      </c>
      <c r="C4" s="12"/>
      <c r="D4" s="12"/>
      <c r="E4" s="13">
        <f t="shared" si="0"/>
        <v>0</v>
      </c>
      <c r="F4" s="2"/>
      <c r="G4" s="10" t="s">
        <v>12</v>
      </c>
      <c r="H4" s="20">
        <v>570</v>
      </c>
      <c r="I4" s="12"/>
      <c r="J4" s="12"/>
      <c r="K4" s="13">
        <f t="shared" si="1"/>
        <v>0</v>
      </c>
      <c r="L4" s="3"/>
      <c r="M4" s="10" t="s">
        <v>13</v>
      </c>
      <c r="N4" s="20">
        <v>7320</v>
      </c>
      <c r="O4" s="12"/>
      <c r="P4" s="12"/>
      <c r="Q4" s="19">
        <f t="shared" si="2"/>
        <v>0</v>
      </c>
    </row>
    <row r="5" spans="1:17" ht="12.75">
      <c r="A5" s="15" t="s">
        <v>14</v>
      </c>
      <c r="B5" s="14">
        <v>320</v>
      </c>
      <c r="C5" s="12"/>
      <c r="D5" s="12"/>
      <c r="E5" s="13">
        <f t="shared" si="0"/>
        <v>0</v>
      </c>
      <c r="F5" s="2"/>
      <c r="G5" s="10" t="s">
        <v>15</v>
      </c>
      <c r="H5" s="20">
        <v>960</v>
      </c>
      <c r="I5" s="12"/>
      <c r="J5" s="12"/>
      <c r="K5" s="13">
        <f t="shared" si="1"/>
        <v>0</v>
      </c>
      <c r="L5" s="3"/>
      <c r="M5" s="10" t="s">
        <v>16</v>
      </c>
      <c r="N5" s="20">
        <v>68560</v>
      </c>
      <c r="O5" s="12"/>
      <c r="P5" s="12"/>
      <c r="Q5" s="19">
        <f t="shared" si="2"/>
        <v>0</v>
      </c>
    </row>
    <row r="6" spans="1:17" ht="12.75">
      <c r="A6" s="10" t="s">
        <v>17</v>
      </c>
      <c r="B6" s="14">
        <v>200</v>
      </c>
      <c r="C6" s="12"/>
      <c r="D6" s="12"/>
      <c r="E6" s="13">
        <f t="shared" si="0"/>
        <v>0</v>
      </c>
      <c r="F6" s="2"/>
      <c r="G6" s="10" t="s">
        <v>18</v>
      </c>
      <c r="H6" s="20">
        <v>1200</v>
      </c>
      <c r="I6" s="12"/>
      <c r="J6" s="12"/>
      <c r="K6" s="13">
        <f t="shared" si="1"/>
        <v>0</v>
      </c>
      <c r="L6" s="3"/>
      <c r="M6" s="16" t="s">
        <v>19</v>
      </c>
      <c r="N6" s="20">
        <v>420050</v>
      </c>
      <c r="O6" s="12"/>
      <c r="P6" s="12"/>
      <c r="Q6" s="19">
        <f t="shared" si="2"/>
        <v>0</v>
      </c>
    </row>
    <row r="7" spans="1:17" ht="12.75">
      <c r="A7" s="10" t="s">
        <v>20</v>
      </c>
      <c r="B7" s="11">
        <v>520</v>
      </c>
      <c r="C7" s="12"/>
      <c r="D7" s="12"/>
      <c r="E7" s="13">
        <f t="shared" si="0"/>
        <v>0</v>
      </c>
      <c r="F7" s="2"/>
      <c r="G7" s="10" t="s">
        <v>21</v>
      </c>
      <c r="H7" s="20">
        <v>1640</v>
      </c>
      <c r="I7" s="12"/>
      <c r="J7" s="12"/>
      <c r="K7" s="13">
        <f t="shared" si="1"/>
        <v>0</v>
      </c>
      <c r="L7" s="3"/>
      <c r="M7" s="16" t="s">
        <v>22</v>
      </c>
      <c r="N7" s="20">
        <v>541768</v>
      </c>
      <c r="O7" s="12"/>
      <c r="P7" s="12"/>
      <c r="Q7" s="19">
        <f t="shared" si="2"/>
        <v>0</v>
      </c>
    </row>
    <row r="8" spans="1:17" ht="12.75">
      <c r="A8" s="10" t="s">
        <v>23</v>
      </c>
      <c r="B8" s="11">
        <v>320</v>
      </c>
      <c r="C8" s="12"/>
      <c r="D8" s="12"/>
      <c r="E8" s="13">
        <f t="shared" si="0"/>
        <v>0</v>
      </c>
      <c r="F8" s="2"/>
      <c r="G8" s="10" t="s">
        <v>24</v>
      </c>
      <c r="H8" s="20">
        <v>2080</v>
      </c>
      <c r="I8" s="12"/>
      <c r="J8" s="12"/>
      <c r="K8" s="13">
        <f t="shared" si="1"/>
        <v>0</v>
      </c>
      <c r="L8" s="3"/>
      <c r="M8" s="16" t="s">
        <v>25</v>
      </c>
      <c r="N8" s="20">
        <v>705050</v>
      </c>
      <c r="O8" s="12"/>
      <c r="P8" s="12"/>
      <c r="Q8" s="19">
        <f t="shared" si="2"/>
        <v>0</v>
      </c>
    </row>
    <row r="9" spans="1:17" ht="12.75">
      <c r="A9" s="10" t="s">
        <v>26</v>
      </c>
      <c r="B9" s="11">
        <v>500</v>
      </c>
      <c r="C9" s="12"/>
      <c r="D9" s="12"/>
      <c r="E9" s="13">
        <f t="shared" si="0"/>
        <v>0</v>
      </c>
      <c r="F9" s="2"/>
      <c r="G9" s="16" t="s">
        <v>27</v>
      </c>
      <c r="H9" s="20">
        <v>3240</v>
      </c>
      <c r="I9" s="12"/>
      <c r="J9" s="12"/>
      <c r="K9" s="13">
        <f t="shared" si="1"/>
        <v>0</v>
      </c>
      <c r="L9" s="3"/>
      <c r="M9" s="16" t="s">
        <v>28</v>
      </c>
      <c r="N9" s="20">
        <v>1305720</v>
      </c>
      <c r="O9" s="12"/>
      <c r="P9" s="12"/>
      <c r="Q9" s="19">
        <f t="shared" si="2"/>
        <v>0</v>
      </c>
    </row>
    <row r="10" spans="1:17" ht="12.75">
      <c r="A10" s="10" t="s">
        <v>29</v>
      </c>
      <c r="B10" s="11">
        <v>520</v>
      </c>
      <c r="C10" s="12"/>
      <c r="D10" s="12"/>
      <c r="E10" s="13">
        <f t="shared" si="0"/>
        <v>0</v>
      </c>
      <c r="F10" s="2"/>
      <c r="G10" s="16" t="s">
        <v>30</v>
      </c>
      <c r="H10" s="20">
        <v>5760</v>
      </c>
      <c r="I10" s="12"/>
      <c r="J10" s="12"/>
      <c r="K10" s="13">
        <f t="shared" si="1"/>
        <v>0</v>
      </c>
      <c r="L10" s="3"/>
      <c r="M10" s="16" t="s">
        <v>31</v>
      </c>
      <c r="N10" s="20">
        <v>1860230</v>
      </c>
      <c r="O10" s="12"/>
      <c r="P10" s="12"/>
      <c r="Q10" s="19">
        <f t="shared" si="2"/>
        <v>0</v>
      </c>
    </row>
    <row r="11" spans="1:17" ht="12.75">
      <c r="A11" s="10" t="s">
        <v>32</v>
      </c>
      <c r="B11" s="11">
        <v>610</v>
      </c>
      <c r="C11" s="12"/>
      <c r="D11" s="12"/>
      <c r="E11" s="13">
        <f t="shared" si="0"/>
        <v>0</v>
      </c>
      <c r="F11" s="2"/>
      <c r="G11" s="16" t="s">
        <v>33</v>
      </c>
      <c r="H11" s="20">
        <v>71600</v>
      </c>
      <c r="I11" s="12"/>
      <c r="J11" s="12"/>
      <c r="K11" s="13">
        <f t="shared" si="1"/>
        <v>0</v>
      </c>
      <c r="L11" s="3"/>
      <c r="M11" s="16" t="s">
        <v>34</v>
      </c>
      <c r="N11" s="20">
        <v>2942600</v>
      </c>
      <c r="O11" s="12"/>
      <c r="P11" s="12"/>
      <c r="Q11" s="19">
        <f t="shared" si="2"/>
        <v>0</v>
      </c>
    </row>
    <row r="12" spans="1:17" ht="12.75">
      <c r="A12" s="10" t="s">
        <v>35</v>
      </c>
      <c r="B12" s="11">
        <v>540</v>
      </c>
      <c r="C12" s="12"/>
      <c r="D12" s="12"/>
      <c r="E12" s="13">
        <f t="shared" si="0"/>
        <v>0</v>
      </c>
      <c r="F12" s="2"/>
      <c r="G12" s="16" t="s">
        <v>36</v>
      </c>
      <c r="H12" s="20">
        <v>8320</v>
      </c>
      <c r="I12" s="12"/>
      <c r="J12" s="12"/>
      <c r="K12" s="13">
        <f t="shared" si="1"/>
        <v>0</v>
      </c>
      <c r="L12" s="3"/>
      <c r="M12" s="16" t="s">
        <v>37</v>
      </c>
      <c r="N12" s="20">
        <v>4308560</v>
      </c>
      <c r="O12" s="12"/>
      <c r="P12" s="12"/>
      <c r="Q12" s="19">
        <f t="shared" si="2"/>
        <v>0</v>
      </c>
    </row>
    <row r="13" spans="1:17" ht="12.75">
      <c r="A13" s="10" t="s">
        <v>38</v>
      </c>
      <c r="B13" s="11">
        <v>570</v>
      </c>
      <c r="C13" s="12"/>
      <c r="D13" s="12"/>
      <c r="E13" s="13">
        <f t="shared" si="0"/>
        <v>0</v>
      </c>
      <c r="F13" s="4"/>
      <c r="G13" s="16" t="s">
        <v>39</v>
      </c>
      <c r="H13" s="20">
        <v>176200</v>
      </c>
      <c r="I13" s="12"/>
      <c r="J13" s="12"/>
      <c r="K13" s="13">
        <f t="shared" si="1"/>
        <v>0</v>
      </c>
      <c r="L13" s="3"/>
      <c r="M13" s="16" t="s">
        <v>40</v>
      </c>
      <c r="N13" s="20">
        <v>10208500</v>
      </c>
      <c r="O13" s="12"/>
      <c r="P13" s="12"/>
      <c r="Q13" s="19">
        <f t="shared" si="2"/>
        <v>0</v>
      </c>
    </row>
    <row r="14" spans="1:17" ht="12.75">
      <c r="A14" s="10" t="s">
        <v>41</v>
      </c>
      <c r="B14" s="11">
        <v>610</v>
      </c>
      <c r="C14" s="12"/>
      <c r="D14" s="12"/>
      <c r="E14" s="13">
        <f t="shared" si="0"/>
        <v>0</v>
      </c>
      <c r="F14" s="2"/>
      <c r="G14" s="16" t="s">
        <v>42</v>
      </c>
      <c r="H14" s="20">
        <v>416745</v>
      </c>
      <c r="I14" s="12"/>
      <c r="J14" s="12"/>
      <c r="K14" s="13">
        <f t="shared" si="1"/>
        <v>0</v>
      </c>
      <c r="L14" s="3"/>
      <c r="M14" s="16" t="s">
        <v>43</v>
      </c>
      <c r="N14" s="20">
        <v>20164000</v>
      </c>
      <c r="O14" s="12"/>
      <c r="P14" s="12"/>
      <c r="Q14" s="19">
        <f t="shared" si="2"/>
        <v>0</v>
      </c>
    </row>
    <row r="15" spans="1:17" ht="12.75">
      <c r="A15" s="10" t="s">
        <v>44</v>
      </c>
      <c r="B15" s="11">
        <v>650</v>
      </c>
      <c r="C15" s="12"/>
      <c r="D15" s="12"/>
      <c r="E15" s="13">
        <f t="shared" si="0"/>
        <v>0</v>
      </c>
      <c r="F15" s="2"/>
      <c r="G15" s="16" t="s">
        <v>45</v>
      </c>
      <c r="H15" s="20">
        <v>503060</v>
      </c>
      <c r="I15" s="12"/>
      <c r="J15" s="12"/>
      <c r="K15" s="13">
        <f t="shared" si="1"/>
        <v>0</v>
      </c>
      <c r="L15" s="3"/>
      <c r="M15" s="17" t="s">
        <v>46</v>
      </c>
      <c r="N15" s="20">
        <v>36960300</v>
      </c>
      <c r="O15" s="12"/>
      <c r="P15" s="12"/>
      <c r="Q15" s="19">
        <f t="shared" si="2"/>
        <v>0</v>
      </c>
    </row>
    <row r="16" spans="1:17" ht="12.75">
      <c r="A16" s="10" t="s">
        <v>47</v>
      </c>
      <c r="B16" s="11">
        <v>890</v>
      </c>
      <c r="C16" s="12"/>
      <c r="D16" s="12"/>
      <c r="E16" s="13">
        <f t="shared" si="0"/>
        <v>0</v>
      </c>
      <c r="F16" s="2"/>
      <c r="G16" s="16" t="s">
        <v>48</v>
      </c>
      <c r="H16" s="20">
        <v>804235</v>
      </c>
      <c r="I16" s="12"/>
      <c r="J16" s="12"/>
      <c r="K16" s="13">
        <f t="shared" si="1"/>
        <v>0</v>
      </c>
      <c r="L16" s="3"/>
      <c r="M16" s="3"/>
      <c r="N16" s="3"/>
      <c r="O16" s="3"/>
      <c r="P16" s="3"/>
      <c r="Q16" s="3"/>
    </row>
    <row r="17" spans="1:17" ht="12.75">
      <c r="A17" s="10" t="s">
        <v>49</v>
      </c>
      <c r="B17" s="11">
        <v>1640</v>
      </c>
      <c r="C17" s="12"/>
      <c r="D17" s="12"/>
      <c r="E17" s="13">
        <f t="shared" si="0"/>
        <v>0</v>
      </c>
      <c r="F17" s="2"/>
      <c r="G17" s="16" t="s">
        <v>50</v>
      </c>
      <c r="H17" s="20">
        <v>1230600</v>
      </c>
      <c r="I17" s="12"/>
      <c r="J17" s="12"/>
      <c r="K17" s="13">
        <f t="shared" si="1"/>
        <v>0</v>
      </c>
      <c r="L17" s="3"/>
      <c r="M17" s="3"/>
      <c r="N17" s="3"/>
      <c r="O17" s="3"/>
      <c r="P17" s="3"/>
      <c r="Q17" s="3"/>
    </row>
    <row r="18" spans="1:17" ht="12.75">
      <c r="A18" s="10" t="s">
        <v>51</v>
      </c>
      <c r="B18" s="11">
        <v>1820</v>
      </c>
      <c r="C18" s="12"/>
      <c r="D18" s="12"/>
      <c r="E18" s="13">
        <f t="shared" si="0"/>
        <v>0</v>
      </c>
      <c r="F18" s="2"/>
      <c r="G18" s="16" t="s">
        <v>52</v>
      </c>
      <c r="H18" s="20">
        <v>1920020</v>
      </c>
      <c r="I18" s="12"/>
      <c r="J18" s="12"/>
      <c r="K18" s="13">
        <f t="shared" si="1"/>
        <v>0</v>
      </c>
      <c r="L18" s="3"/>
      <c r="M18" s="3"/>
      <c r="N18" s="3"/>
      <c r="O18" s="3"/>
      <c r="P18" s="18" t="s">
        <v>53</v>
      </c>
      <c r="Q18" s="19">
        <f>SUM(Q3:Q17)</f>
        <v>0</v>
      </c>
    </row>
    <row r="19" spans="1:17" ht="12.75">
      <c r="A19" s="10" t="s">
        <v>54</v>
      </c>
      <c r="B19" s="11">
        <v>4680</v>
      </c>
      <c r="C19" s="12"/>
      <c r="D19" s="12"/>
      <c r="E19" s="13">
        <f t="shared" si="0"/>
        <v>0</v>
      </c>
      <c r="F19" s="2"/>
      <c r="G19" s="16" t="s">
        <v>55</v>
      </c>
      <c r="H19" s="20">
        <v>5445000</v>
      </c>
      <c r="I19" s="12"/>
      <c r="J19" s="12"/>
      <c r="K19" s="13">
        <f t="shared" si="1"/>
        <v>0</v>
      </c>
      <c r="L19" s="3"/>
      <c r="M19" s="3"/>
      <c r="N19" s="3"/>
      <c r="O19" s="3"/>
      <c r="P19" s="3"/>
      <c r="Q19" s="3"/>
    </row>
    <row r="20" spans="1:17" ht="12.75">
      <c r="A20" s="10" t="s">
        <v>56</v>
      </c>
      <c r="B20" s="11">
        <v>52600</v>
      </c>
      <c r="C20" s="12"/>
      <c r="D20" s="12"/>
      <c r="E20" s="13">
        <f t="shared" si="0"/>
        <v>0</v>
      </c>
      <c r="F20" s="5"/>
      <c r="G20" s="16" t="s">
        <v>57</v>
      </c>
      <c r="H20" s="20">
        <v>7960050</v>
      </c>
      <c r="I20" s="12"/>
      <c r="J20" s="12"/>
      <c r="K20" s="13">
        <f t="shared" si="1"/>
        <v>0</v>
      </c>
      <c r="L20" s="3"/>
      <c r="M20" s="3"/>
      <c r="N20" s="3"/>
      <c r="O20" s="3"/>
      <c r="P20" s="3"/>
      <c r="Q20" s="3"/>
    </row>
    <row r="21" spans="1:17" ht="12.75">
      <c r="A21" s="16" t="s">
        <v>58</v>
      </c>
      <c r="B21" s="11">
        <v>280640</v>
      </c>
      <c r="C21" s="12"/>
      <c r="D21" s="12"/>
      <c r="E21" s="13">
        <f aca="true" t="shared" si="3" ref="E21:E31">B21*(C21-D21)/2</f>
        <v>0</v>
      </c>
      <c r="F21" s="3"/>
      <c r="G21" s="17" t="s">
        <v>59</v>
      </c>
      <c r="H21" s="20">
        <v>12801800</v>
      </c>
      <c r="I21" s="12"/>
      <c r="J21" s="12"/>
      <c r="K21" s="13">
        <f t="shared" si="1"/>
        <v>0</v>
      </c>
      <c r="L21" s="3"/>
      <c r="M21" s="3"/>
      <c r="N21" s="3"/>
      <c r="O21" s="3"/>
      <c r="P21" s="3"/>
      <c r="Q21" s="3"/>
    </row>
    <row r="22" spans="1:17" ht="12.75">
      <c r="A22" s="16" t="s">
        <v>60</v>
      </c>
      <c r="B22" s="11">
        <v>364800</v>
      </c>
      <c r="C22" s="12"/>
      <c r="D22" s="12"/>
      <c r="E22" s="13">
        <f t="shared" si="3"/>
        <v>0</v>
      </c>
      <c r="F22" s="3"/>
      <c r="G22" s="17" t="s">
        <v>61</v>
      </c>
      <c r="H22" s="20">
        <v>18939200</v>
      </c>
      <c r="I22" s="12"/>
      <c r="J22" s="12"/>
      <c r="K22" s="13">
        <f t="shared" si="1"/>
        <v>0</v>
      </c>
      <c r="L22" s="3"/>
      <c r="M22" s="3"/>
      <c r="N22" s="3"/>
      <c r="O22" s="3"/>
      <c r="P22" s="3"/>
      <c r="Q22" s="3"/>
    </row>
    <row r="23" spans="1:17" ht="12.75">
      <c r="A23" s="16" t="s">
        <v>62</v>
      </c>
      <c r="B23" s="11">
        <v>76150</v>
      </c>
      <c r="C23" s="12"/>
      <c r="D23" s="12"/>
      <c r="E23" s="13">
        <f t="shared" si="3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16" t="s">
        <v>63</v>
      </c>
      <c r="B24" s="11">
        <v>720540</v>
      </c>
      <c r="C24" s="12"/>
      <c r="D24" s="12"/>
      <c r="E24" s="13">
        <f t="shared" si="3"/>
        <v>0</v>
      </c>
      <c r="F24" s="3"/>
      <c r="G24" s="3"/>
      <c r="H24" s="3"/>
      <c r="I24" s="3"/>
      <c r="J24" s="18" t="s">
        <v>64</v>
      </c>
      <c r="K24" s="19">
        <f>SUM(K3:K23)</f>
        <v>0</v>
      </c>
      <c r="L24" s="3"/>
      <c r="M24" s="25" t="s">
        <v>65</v>
      </c>
      <c r="N24" s="12"/>
      <c r="P24" s="3"/>
      <c r="Q24" s="3"/>
    </row>
    <row r="25" spans="1:17" ht="12.75">
      <c r="A25" s="16" t="s">
        <v>66</v>
      </c>
      <c r="B25" s="11">
        <v>622530</v>
      </c>
      <c r="C25" s="12"/>
      <c r="D25" s="12"/>
      <c r="E25" s="13">
        <f t="shared" si="3"/>
        <v>0</v>
      </c>
      <c r="F25" s="3"/>
      <c r="G25" s="3"/>
      <c r="H25" s="3"/>
      <c r="I25" s="3"/>
      <c r="J25" s="3"/>
      <c r="K25" s="3"/>
      <c r="L25" s="3"/>
      <c r="M25" s="25" t="s">
        <v>67</v>
      </c>
      <c r="N25" s="12"/>
      <c r="P25" s="3"/>
      <c r="Q25" s="3"/>
    </row>
    <row r="26" spans="1:17" ht="12.75">
      <c r="A26" s="16" t="s">
        <v>68</v>
      </c>
      <c r="B26" s="11">
        <v>330750</v>
      </c>
      <c r="C26" s="12"/>
      <c r="D26" s="12"/>
      <c r="E26" s="13">
        <f t="shared" si="3"/>
        <v>0</v>
      </c>
      <c r="F26" s="3"/>
      <c r="G26" s="27" t="s">
        <v>69</v>
      </c>
      <c r="H26" s="32" t="s">
        <v>70</v>
      </c>
      <c r="I26" s="33"/>
      <c r="J26" s="33"/>
      <c r="K26" s="34"/>
      <c r="L26" s="3"/>
      <c r="M26" s="3"/>
      <c r="N26" s="3"/>
      <c r="O26" s="3"/>
      <c r="P26" s="3"/>
      <c r="Q26" s="3"/>
    </row>
    <row r="27" spans="1:17" ht="12.75">
      <c r="A27" s="16" t="s">
        <v>71</v>
      </c>
      <c r="B27" s="11">
        <v>1165850</v>
      </c>
      <c r="C27" s="12"/>
      <c r="D27" s="12"/>
      <c r="E27" s="13">
        <f t="shared" si="3"/>
        <v>0</v>
      </c>
      <c r="F27" s="6"/>
      <c r="H27" s="28" t="s">
        <v>72</v>
      </c>
      <c r="I27" s="29"/>
      <c r="J27" s="30"/>
      <c r="K27" s="31"/>
      <c r="M27" s="3"/>
      <c r="N27" s="3"/>
      <c r="O27" s="3"/>
      <c r="P27" s="3"/>
      <c r="Q27" s="3"/>
    </row>
    <row r="28" spans="1:17" ht="12.75">
      <c r="A28" s="16" t="s">
        <v>74</v>
      </c>
      <c r="B28" s="11">
        <v>4863225</v>
      </c>
      <c r="C28" s="12"/>
      <c r="D28" s="12"/>
      <c r="E28" s="13">
        <f t="shared" si="3"/>
        <v>0</v>
      </c>
      <c r="F28" s="6"/>
      <c r="H28" s="35" t="s">
        <v>73</v>
      </c>
      <c r="I28" s="36"/>
      <c r="J28" s="36"/>
      <c r="K28" s="37"/>
      <c r="L28" s="3"/>
      <c r="M28" s="3"/>
      <c r="N28" s="3"/>
      <c r="O28" s="20"/>
      <c r="P28" s="26" t="s">
        <v>75</v>
      </c>
      <c r="Q28" s="26" t="s">
        <v>76</v>
      </c>
    </row>
    <row r="29" spans="1:17" ht="12.75">
      <c r="A29" s="16" t="s">
        <v>77</v>
      </c>
      <c r="B29" s="11">
        <v>2901375</v>
      </c>
      <c r="C29" s="12"/>
      <c r="D29" s="12"/>
      <c r="E29" s="13">
        <f t="shared" si="3"/>
        <v>0</v>
      </c>
      <c r="F29" s="6"/>
      <c r="G29" s="22" t="s">
        <v>78</v>
      </c>
      <c r="H29" s="38" t="s">
        <v>79</v>
      </c>
      <c r="I29" s="39"/>
      <c r="J29" s="39"/>
      <c r="K29" s="40"/>
      <c r="L29" s="3"/>
      <c r="M29" s="3"/>
      <c r="N29" s="3"/>
      <c r="O29" s="20" t="s">
        <v>80</v>
      </c>
      <c r="P29" s="12"/>
      <c r="Q29" s="19">
        <f>P29*(100*N24*N24*N25)/50</f>
        <v>0</v>
      </c>
    </row>
    <row r="30" spans="1:17" ht="12.75">
      <c r="A30" s="17" t="s">
        <v>81</v>
      </c>
      <c r="B30" s="11">
        <v>9204640</v>
      </c>
      <c r="C30" s="12"/>
      <c r="D30" s="12"/>
      <c r="E30" s="13">
        <f t="shared" si="3"/>
        <v>0</v>
      </c>
      <c r="F30" s="6"/>
      <c r="H30" s="3"/>
      <c r="I30" s="3"/>
      <c r="J30" s="3"/>
      <c r="K30" s="3"/>
      <c r="L30" s="3"/>
      <c r="M30" s="3"/>
      <c r="N30" s="3"/>
      <c r="O30" s="20" t="s">
        <v>82</v>
      </c>
      <c r="P30" s="12"/>
      <c r="Q30" s="19">
        <f>P30*(100*N24*N24*N25)/10</f>
        <v>0</v>
      </c>
    </row>
    <row r="31" spans="1:17" ht="12.75">
      <c r="A31" s="17" t="s">
        <v>83</v>
      </c>
      <c r="B31" s="11">
        <v>6631360</v>
      </c>
      <c r="C31" s="12"/>
      <c r="D31" s="12"/>
      <c r="E31" s="13">
        <f t="shared" si="3"/>
        <v>0</v>
      </c>
      <c r="F31" s="6"/>
      <c r="G31" s="3"/>
      <c r="H31" s="3"/>
      <c r="I31" s="23" t="s">
        <v>84</v>
      </c>
      <c r="J31" s="23"/>
      <c r="K31" s="24"/>
      <c r="L31" s="3"/>
      <c r="M31" s="3"/>
      <c r="N31" s="3"/>
      <c r="O31" s="20" t="s">
        <v>85</v>
      </c>
      <c r="P31" s="12"/>
      <c r="Q31" s="19">
        <f>P31*(100*N24*N24*N25)/5</f>
        <v>0</v>
      </c>
    </row>
    <row r="32" spans="1:17" ht="12.75">
      <c r="A32" s="3"/>
      <c r="B32" s="3"/>
      <c r="C32" s="3"/>
      <c r="D32" s="3"/>
      <c r="E32" s="3"/>
      <c r="F32" s="5"/>
      <c r="G32" s="3"/>
      <c r="H32" s="3"/>
      <c r="J32" s="3"/>
      <c r="L32" s="3"/>
      <c r="M32" s="3"/>
      <c r="N32" s="3"/>
      <c r="O32" s="20" t="s">
        <v>86</v>
      </c>
      <c r="P32" s="12"/>
      <c r="Q32" s="19">
        <f>P32*(100*N24*N24*N25)*2</f>
        <v>0</v>
      </c>
    </row>
    <row r="33" spans="1:17" ht="12.75">
      <c r="A33" s="3"/>
      <c r="B33" s="3"/>
      <c r="C33" s="3"/>
      <c r="D33" s="18" t="s">
        <v>87</v>
      </c>
      <c r="E33" s="19">
        <f>SUM(E2:E31)</f>
        <v>0</v>
      </c>
      <c r="F33" s="3"/>
      <c r="G33" s="3"/>
      <c r="H33" s="3"/>
      <c r="I33" s="23" t="s">
        <v>88</v>
      </c>
      <c r="J33" s="23"/>
      <c r="K33" s="19">
        <f>SUM(E33+K24+Q18)</f>
        <v>0</v>
      </c>
      <c r="L33" s="3"/>
      <c r="M33" s="3"/>
      <c r="N33" s="3"/>
      <c r="O33" s="3"/>
      <c r="P33" s="3"/>
      <c r="Q33" s="3"/>
    </row>
    <row r="34" spans="1:1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0" t="s">
        <v>89</v>
      </c>
      <c r="Q34" s="19">
        <f>SUM(Q29:Q32)</f>
        <v>0</v>
      </c>
    </row>
    <row r="35" spans="1:17" ht="12.75">
      <c r="A35" s="3"/>
      <c r="B35" s="3"/>
      <c r="C35" s="3"/>
      <c r="D35" s="3"/>
      <c r="E35" s="3"/>
      <c r="F35" s="3"/>
      <c r="G35" s="3"/>
      <c r="H35" s="23" t="s">
        <v>90</v>
      </c>
      <c r="I35" s="23"/>
      <c r="J35" s="23"/>
      <c r="K35" s="19">
        <f>K31-K33-Q34</f>
        <v>0</v>
      </c>
      <c r="L35" s="3"/>
      <c r="M35" s="3" t="s">
        <v>91</v>
      </c>
      <c r="N35" s="3"/>
      <c r="O35" s="3"/>
      <c r="P35" s="3"/>
      <c r="Q35" s="3"/>
    </row>
    <row r="36" spans="1:17" ht="12">
      <c r="A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 selectLockedCells="1" selectUnlockedCells="1"/>
  <mergeCells count="3">
    <mergeCell ref="H26:K26"/>
    <mergeCell ref="H28:K28"/>
    <mergeCell ref="H29:K2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875" defaultRowHeight="12.75"/>
  <cols>
    <col min="1" max="16384" width="13.75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875" defaultRowHeight="12.75"/>
  <cols>
    <col min="1" max="16384" width="13.75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Ｏｗｎｅｒ</cp:lastModifiedBy>
  <dcterms:modified xsi:type="dcterms:W3CDTF">2012-01-29T15:42:23Z</dcterms:modified>
  <cp:category/>
  <cp:version/>
  <cp:contentType/>
  <cp:contentStatus/>
</cp:coreProperties>
</file>